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anefraize/Desktop/"/>
    </mc:Choice>
  </mc:AlternateContent>
  <xr:revisionPtr revIDLastSave="0" documentId="13_ncr:1_{AB3B6ABE-E38F-DF48-8E5A-CA6FFE41A5CF}" xr6:coauthVersionLast="36" xr6:coauthVersionMax="36" xr10:uidLastSave="{00000000-0000-0000-0000-000000000000}"/>
  <bookViews>
    <workbookView xWindow="380" yWindow="460" windowWidth="28040" windowHeight="16420" xr2:uid="{5912F434-F0A1-A64E-A934-160ED446F5A4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M24" i="1"/>
  <c r="M23" i="1"/>
  <c r="M22" i="1"/>
  <c r="M21" i="1"/>
  <c r="T25" i="1"/>
  <c r="T31" i="1"/>
  <c r="T30" i="1"/>
  <c r="T29" i="1"/>
  <c r="T28" i="1"/>
  <c r="T27" i="1"/>
  <c r="T26" i="1"/>
  <c r="R31" i="1"/>
  <c r="R30" i="1"/>
  <c r="R29" i="1"/>
  <c r="R28" i="1"/>
  <c r="R27" i="1"/>
  <c r="R26" i="1"/>
  <c r="Q31" i="1"/>
  <c r="Q30" i="1"/>
  <c r="Q29" i="1"/>
  <c r="Q28" i="1"/>
  <c r="Q27" i="1"/>
  <c r="Q26" i="1"/>
  <c r="Q25" i="1"/>
  <c r="Q24" i="1"/>
  <c r="L25" i="1"/>
  <c r="L26" i="1"/>
  <c r="L30" i="1"/>
  <c r="L29" i="1"/>
  <c r="L28" i="1"/>
  <c r="L27" i="1"/>
  <c r="L24" i="1"/>
  <c r="L23" i="1"/>
  <c r="L22" i="1"/>
  <c r="L21" i="1"/>
  <c r="L20" i="1"/>
  <c r="K18" i="1"/>
  <c r="K19" i="1"/>
  <c r="K20" i="1"/>
  <c r="K25" i="1"/>
  <c r="K24" i="1"/>
  <c r="K23" i="1"/>
  <c r="K22" i="1"/>
  <c r="K21" i="1"/>
  <c r="K17" i="1"/>
  <c r="K16" i="1"/>
  <c r="K15" i="1"/>
  <c r="K14" i="1"/>
  <c r="K13" i="1"/>
  <c r="J24" i="1"/>
  <c r="J23" i="1"/>
  <c r="J22" i="1"/>
  <c r="J21" i="1"/>
  <c r="J20" i="1"/>
  <c r="I15" i="1"/>
  <c r="I14" i="1" s="1"/>
  <c r="I13" i="1" s="1"/>
  <c r="I12" i="1" s="1"/>
  <c r="I11" i="1" s="1"/>
  <c r="I10" i="1" s="1"/>
  <c r="I9" i="1" s="1"/>
  <c r="I8" i="1" s="1"/>
  <c r="I7" i="1" s="1"/>
  <c r="I6" i="1" s="1"/>
  <c r="I5" i="1" s="1"/>
  <c r="B32" i="1"/>
  <c r="B33" i="1" s="1"/>
  <c r="B34" i="1" s="1"/>
  <c r="B35" i="1" s="1"/>
  <c r="B36" i="1" s="1"/>
  <c r="B37" i="1" s="1"/>
  <c r="B38" i="1" s="1"/>
  <c r="B39" i="1" s="1"/>
  <c r="B30" i="1"/>
  <c r="B29" i="1" s="1"/>
  <c r="B16" i="1"/>
  <c r="B17" i="1" s="1"/>
  <c r="B18" i="1" s="1"/>
  <c r="B19" i="1" s="1"/>
  <c r="B20" i="1" s="1"/>
  <c r="B21" i="1" s="1"/>
  <c r="B22" i="1" s="1"/>
  <c r="B23" i="1" s="1"/>
  <c r="B24" i="1" s="1"/>
  <c r="B14" i="1"/>
  <c r="B13" i="1" s="1"/>
  <c r="B12" i="1" s="1"/>
  <c r="B11" i="1" s="1"/>
  <c r="B10" i="1" s="1"/>
  <c r="B9" i="1" s="1"/>
  <c r="B8" i="1" s="1"/>
  <c r="B7" i="1" s="1"/>
  <c r="B6" i="1" s="1"/>
  <c r="B5" i="1" s="1"/>
  <c r="O15" i="1" l="1"/>
  <c r="I16" i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O16" i="1" l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14" i="1"/>
  <c r="O13" i="1" s="1"/>
  <c r="O12" i="1" s="1"/>
  <c r="O11" i="1" s="1"/>
  <c r="O10" i="1" s="1"/>
  <c r="O9" i="1" s="1"/>
  <c r="O8" i="1" s="1"/>
  <c r="O7" i="1" s="1"/>
  <c r="O6" i="1" s="1"/>
  <c r="O5" i="1" s="1"/>
</calcChain>
</file>

<file path=xl/sharedStrings.xml><?xml version="1.0" encoding="utf-8"?>
<sst xmlns="http://schemas.openxmlformats.org/spreadsheetml/2006/main" count="58" uniqueCount="36">
  <si>
    <t>J2</t>
  </si>
  <si>
    <t>J3</t>
  </si>
  <si>
    <t>J4</t>
  </si>
  <si>
    <t>J5</t>
  </si>
  <si>
    <t>J6</t>
  </si>
  <si>
    <t>J7</t>
  </si>
  <si>
    <t>J8</t>
  </si>
  <si>
    <t>Cas index symptomatique</t>
  </si>
  <si>
    <t>Symptômes</t>
  </si>
  <si>
    <t>Isolement</t>
  </si>
  <si>
    <t>Dates</t>
  </si>
  <si>
    <t>Isolement 7 jours</t>
  </si>
  <si>
    <t>J1</t>
  </si>
  <si>
    <r>
      <t xml:space="preserve">Entrer le J1 des </t>
    </r>
    <r>
      <rPr>
        <b/>
        <sz val="12"/>
        <color theme="1"/>
        <rFont val="Calibri"/>
        <family val="2"/>
        <scheme val="minor"/>
      </rPr>
      <t>symptômes</t>
    </r>
    <r>
      <rPr>
        <sz val="12"/>
        <color theme="1"/>
        <rFont val="Calibri"/>
        <family val="2"/>
        <scheme val="minor"/>
      </rPr>
      <t xml:space="preserve"> →</t>
    </r>
  </si>
  <si>
    <t>Cas index asymptomatique (dépistage)</t>
  </si>
  <si>
    <r>
      <t xml:space="preserve">Levée isolement </t>
    </r>
    <r>
      <rPr>
        <b/>
        <sz val="12"/>
        <color theme="1"/>
        <rFont val="Calibri"/>
        <family val="2"/>
        <scheme val="minor"/>
      </rPr>
      <t>SI absence de fièvre depuis au moins 48h</t>
    </r>
  </si>
  <si>
    <t>NB : Si apparition de symptômes après le test positif, reprendre le tableau  "patient symptomatique" en repartant du J1 d'apparition des symptomes.</t>
  </si>
  <si>
    <t>Contagiosité Maximum (recherche cas contacts)</t>
  </si>
  <si>
    <t>Cas contact hors domicile</t>
  </si>
  <si>
    <t>Pas de contact à risque</t>
  </si>
  <si>
    <r>
      <rPr>
        <b/>
        <sz val="12"/>
        <color theme="1"/>
        <rFont val="Calibri"/>
        <family val="2"/>
        <scheme val="minor"/>
      </rPr>
      <t>Cocher</t>
    </r>
    <r>
      <rPr>
        <sz val="12"/>
        <color theme="1"/>
        <rFont val="Calibri"/>
        <family val="2"/>
        <scheme val="minor"/>
      </rPr>
      <t xml:space="preserve"> la date du dernier contact</t>
    </r>
  </si>
  <si>
    <t>Test à J7 après dernier contact</t>
  </si>
  <si>
    <t>Isolement 7 jours jusqu'aux résultats du test</t>
  </si>
  <si>
    <t>Si Test POSITIF</t>
  </si>
  <si>
    <t>Si Test NEGATIF</t>
  </si>
  <si>
    <t>Cas contact au domicile</t>
  </si>
  <si>
    <t>Isolement 7 jours jusqu'aux résultats du 2ème test</t>
  </si>
  <si>
    <t>Si 2ème Test POSITIF</t>
  </si>
  <si>
    <t>Si 2ème Test NEGATIF</t>
  </si>
  <si>
    <t>cf. algorithme cas posiif (NB : isolement encore prolongé de 7 jours)</t>
  </si>
  <si>
    <r>
      <rPr>
        <b/>
        <sz val="10"/>
        <color theme="1"/>
        <rFont val="Calibri"/>
        <family val="2"/>
        <scheme val="minor"/>
      </rPr>
      <t>Test immédiat</t>
    </r>
    <r>
      <rPr>
        <sz val="10"/>
        <color theme="1"/>
        <rFont val="Calibri"/>
        <family val="2"/>
        <scheme val="minor"/>
      </rPr>
      <t xml:space="preserve"> (enjeu = recherche de contacts) + isolement</t>
    </r>
    <r>
      <rPr>
        <sz val="5"/>
        <color theme="1"/>
        <rFont val="Calibri"/>
        <family val="2"/>
        <scheme val="minor"/>
      </rPr>
      <t xml:space="preserve">
</t>
    </r>
    <r>
      <rPr>
        <sz val="5"/>
        <color theme="1"/>
        <rFont val="Calibri (Corps)_x0000_"/>
      </rPr>
      <t xml:space="preserve">     </t>
    </r>
    <r>
      <rPr>
        <sz val="5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SI Test immédiat positif : cf. algorithme cas index</t>
    </r>
    <r>
      <rPr>
        <sz val="5"/>
        <color theme="1"/>
        <rFont val="Calibri (Corps)_x0000_"/>
      </rPr>
      <t xml:space="preserve"> 
</t>
    </r>
    <r>
      <rPr>
        <sz val="10"/>
        <color theme="1"/>
        <rFont val="Calibri (Corps)_x0000_"/>
      </rPr>
      <t>Si t</t>
    </r>
    <r>
      <rPr>
        <sz val="10"/>
        <color theme="1"/>
        <rFont val="Calibri"/>
        <family val="2"/>
        <scheme val="minor"/>
      </rPr>
      <t>est immédiat négatif : refaire test 7 jours après la date de la guérison du cas index</t>
    </r>
  </si>
  <si>
    <t>2ème test à J7 après guérison du cas index</t>
  </si>
  <si>
    <r>
      <rPr>
        <b/>
        <sz val="10"/>
        <color theme="1"/>
        <rFont val="Calibri"/>
        <family val="2"/>
        <scheme val="minor"/>
      </rPr>
      <t>Cocher</t>
    </r>
    <r>
      <rPr>
        <sz val="10"/>
        <color theme="1"/>
        <rFont val="Calibri"/>
        <family val="2"/>
        <scheme val="minor"/>
      </rPr>
      <t xml:space="preserve"> la date de guérison du cas index (absence de fièvre et de dyspnée depuis au moins 48h)</t>
    </r>
  </si>
  <si>
    <r>
      <t xml:space="preserve">Entrer le J1 </t>
    </r>
    <r>
      <rPr>
        <b/>
        <sz val="12"/>
        <color theme="1"/>
        <rFont val="Calibri"/>
        <family val="2"/>
        <scheme val="minor"/>
      </rPr>
      <t>du test positif</t>
    </r>
    <r>
      <rPr>
        <sz val="12"/>
        <color theme="1"/>
        <rFont val="Calibri"/>
        <family val="2"/>
        <scheme val="minor"/>
      </rPr>
      <t xml:space="preserve"> →</t>
    </r>
  </si>
  <si>
    <t>Contage possible      J-5 à J-10</t>
  </si>
  <si>
    <t>Définition des cas contacts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</si>
</sst>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dd\ dd/mm"/>
  </numFmts>
  <fonts count="1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sz val="12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5"/>
      <color theme="1"/>
      <name val="Calibri (Corps)_x0000_"/>
    </font>
    <font>
      <sz val="5"/>
      <color theme="1"/>
      <name val="Calibri"/>
      <family val="2"/>
      <scheme val="minor"/>
    </font>
    <font>
      <sz val="10"/>
      <color theme="1"/>
      <name val="Calibri (Corps)_x0000_"/>
    </font>
    <font>
      <u/>
      <sz val="12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6" borderId="0" xfId="0" applyFill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165" fontId="0" fillId="0" borderId="0" xfId="0" applyNumberForma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0" fillId="0" borderId="8" xfId="0" applyNumberFormat="1" applyBorder="1" applyAlignment="1">
      <alignment horizontal="right" vertical="center"/>
    </xf>
    <xf numFmtId="165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3" borderId="0" xfId="0" applyFill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65" fontId="0" fillId="0" borderId="9" xfId="0" applyNumberFormat="1" applyBorder="1" applyAlignment="1">
      <alignment horizontal="right" vertical="center"/>
    </xf>
    <xf numFmtId="0" fontId="0" fillId="6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 wrapText="1"/>
    </xf>
    <xf numFmtId="165" fontId="0" fillId="6" borderId="2" xfId="0" applyNumberFormat="1" applyFill="1" applyBorder="1" applyAlignment="1" applyProtection="1">
      <alignment horizontal="right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65" fontId="1" fillId="0" borderId="0" xfId="0" applyNumberFormat="1" applyFont="1" applyBorder="1" applyAlignment="1" applyProtection="1">
      <alignment horizontal="center" vertical="center"/>
      <protection locked="0"/>
    </xf>
    <xf numFmtId="165" fontId="0" fillId="7" borderId="0" xfId="0" applyNumberFormat="1" applyFill="1" applyBorder="1" applyAlignment="1">
      <alignment horizontal="right" vertical="center"/>
    </xf>
    <xf numFmtId="165" fontId="1" fillId="7" borderId="0" xfId="0" applyNumberFormat="1" applyFont="1" applyFill="1" applyBorder="1" applyAlignment="1">
      <alignment horizontal="center" vertical="center"/>
    </xf>
    <xf numFmtId="165" fontId="1" fillId="7" borderId="9" xfId="0" applyNumberFormat="1" applyFont="1" applyFill="1" applyBorder="1" applyAlignment="1">
      <alignment horizontal="center" vertical="center"/>
    </xf>
    <xf numFmtId="0" fontId="0" fillId="6" borderId="0" xfId="0" applyFill="1" applyBorder="1" applyAlignment="1">
      <alignment vertical="center" wrapText="1"/>
    </xf>
    <xf numFmtId="0" fontId="5" fillId="5" borderId="7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165" fontId="0" fillId="6" borderId="5" xfId="0" applyNumberFormat="1" applyFill="1" applyBorder="1" applyAlignment="1" applyProtection="1">
      <alignment horizontal="right" vertical="center"/>
      <protection locked="0"/>
    </xf>
    <xf numFmtId="0" fontId="5" fillId="8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10" borderId="2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left" vertical="center" wrapText="1"/>
    </xf>
    <xf numFmtId="0" fontId="6" fillId="11" borderId="0" xfId="0" applyFont="1" applyFill="1" applyBorder="1" applyAlignment="1">
      <alignment horizontal="left" vertical="center" wrapText="1"/>
    </xf>
    <xf numFmtId="0" fontId="6" fillId="11" borderId="12" xfId="0" applyFont="1" applyFill="1" applyBorder="1" applyAlignment="1">
      <alignment horizontal="left" vertical="center" wrapText="1"/>
    </xf>
    <xf numFmtId="0" fontId="12" fillId="10" borderId="5" xfId="1" applyFont="1" applyFill="1" applyBorder="1" applyAlignment="1">
      <alignment horizontal="center" vertical="center"/>
    </xf>
    <xf numFmtId="0" fontId="12" fillId="10" borderId="6" xfId="1" applyFont="1" applyFill="1" applyBorder="1" applyAlignment="1">
      <alignment horizontal="center" vertical="center"/>
    </xf>
    <xf numFmtId="0" fontId="12" fillId="10" borderId="7" xfId="1" applyFont="1" applyFill="1" applyBorder="1" applyAlignment="1">
      <alignment horizontal="center" vertical="center"/>
    </xf>
    <xf numFmtId="0" fontId="12" fillId="10" borderId="8" xfId="1" applyFont="1" applyFill="1" applyBorder="1" applyAlignment="1">
      <alignment horizontal="center" vertical="center"/>
    </xf>
    <xf numFmtId="0" fontId="12" fillId="10" borderId="9" xfId="1" applyFont="1" applyFill="1" applyBorder="1" applyAlignment="1">
      <alignment horizontal="center" vertical="center"/>
    </xf>
    <xf numFmtId="0" fontId="12" fillId="10" borderId="10" xfId="1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11" fillId="10" borderId="8" xfId="1" applyFill="1" applyBorder="1" applyAlignment="1">
      <alignment horizontal="left" vertical="center"/>
    </xf>
    <xf numFmtId="0" fontId="11" fillId="10" borderId="9" xfId="1" applyFill="1" applyBorder="1" applyAlignment="1">
      <alignment horizontal="left" vertical="center"/>
    </xf>
    <xf numFmtId="0" fontId="11" fillId="10" borderId="10" xfId="1" applyFill="1" applyBorder="1" applyAlignment="1">
      <alignment horizontal="left" vertical="center"/>
    </xf>
    <xf numFmtId="0" fontId="11" fillId="0" borderId="3" xfId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1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tepubliquefrance.fr/media/files/01-maladies-et-traumatismes/maladies-et-infections-respiratoires/infection-a-coronavirus/dispositif-d-accompagnement-personnalise-des-personnes-contacts" TargetMode="External"/><Relationship Id="rId2" Type="http://schemas.openxmlformats.org/officeDocument/2006/relationships/hyperlink" Target="https://www.santepubliquefrance.fr/media/files/01-maladies-et-traumatismes/maladies-et-infections-respiratoires/infection-a-coronavirus/fiche-j-ai-les-signes-de-la-maladie-du-covid-19" TargetMode="External"/><Relationship Id="rId1" Type="http://schemas.openxmlformats.org/officeDocument/2006/relationships/hyperlink" Target="https://www.santepubliquefrance.fr/media/files/01-maladies-et-traumatismes/maladies-et-infections-respiratoires/infection-a-coronavirus/fiche-j-ai-ete-en-contact-avec-une-personne-malade-du-covid-19" TargetMode="External"/><Relationship Id="rId4" Type="http://schemas.openxmlformats.org/officeDocument/2006/relationships/hyperlink" Target="https://solidarites-sante.gouv.fr/IMG/pdf/avis_conseil_scientifique_3_septembre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4B9C4-64FB-3440-9621-4938AAB8A875}">
  <dimension ref="A1:T43"/>
  <sheetViews>
    <sheetView tabSelected="1" workbookViewId="0">
      <selection activeCell="B15" sqref="B15"/>
    </sheetView>
  </sheetViews>
  <sheetFormatPr baseColWidth="10" defaultRowHeight="16"/>
  <cols>
    <col min="1" max="1" width="14.1640625" style="1" customWidth="1"/>
    <col min="2" max="2" width="16" style="3" customWidth="1"/>
    <col min="3" max="3" width="9.83203125" style="1" customWidth="1"/>
    <col min="4" max="5" width="13" style="1" customWidth="1"/>
    <col min="6" max="6" width="19.83203125" style="1" customWidth="1"/>
    <col min="7" max="7" width="7.83203125" style="1" customWidth="1"/>
    <col min="8" max="8" width="22.6640625" style="1" customWidth="1"/>
    <col min="9" max="9" width="15.33203125" style="1" customWidth="1"/>
    <col min="10" max="10" width="10.83203125" style="1"/>
    <col min="11" max="11" width="14.6640625" style="1" customWidth="1"/>
    <col min="12" max="13" width="12" style="1" customWidth="1"/>
    <col min="14" max="14" width="7.1640625" style="1" customWidth="1"/>
    <col min="15" max="16" width="16.33203125" style="1" customWidth="1"/>
    <col min="17" max="17" width="12.83203125" style="1" customWidth="1"/>
    <col min="18" max="18" width="13.83203125" style="1" customWidth="1"/>
    <col min="19" max="20" width="13.33203125" style="1" customWidth="1"/>
    <col min="21" max="16384" width="10.83203125" style="1"/>
  </cols>
  <sheetData>
    <row r="1" spans="1:20" ht="17" thickBot="1"/>
    <row r="2" spans="1:20" ht="31" customHeight="1">
      <c r="B2" s="79" t="s">
        <v>7</v>
      </c>
      <c r="C2" s="80"/>
      <c r="D2" s="80"/>
      <c r="E2" s="80"/>
      <c r="F2" s="81"/>
      <c r="H2" s="79" t="s">
        <v>18</v>
      </c>
      <c r="I2" s="80"/>
      <c r="J2" s="80"/>
      <c r="K2" s="80"/>
      <c r="L2" s="80"/>
      <c r="M2" s="81"/>
      <c r="O2" s="79" t="s">
        <v>25</v>
      </c>
      <c r="P2" s="80"/>
      <c r="Q2" s="80"/>
      <c r="R2" s="80"/>
      <c r="S2" s="80"/>
      <c r="T2" s="81"/>
    </row>
    <row r="3" spans="1:20" ht="65" customHeight="1" thickBot="1">
      <c r="B3" s="82"/>
      <c r="C3" s="83"/>
      <c r="D3" s="83"/>
      <c r="E3" s="83"/>
      <c r="F3" s="84"/>
      <c r="H3" s="87" t="s">
        <v>35</v>
      </c>
      <c r="I3" s="88"/>
      <c r="J3" s="88"/>
      <c r="K3" s="88"/>
      <c r="L3" s="88"/>
      <c r="M3" s="89"/>
      <c r="O3" s="76" t="s">
        <v>30</v>
      </c>
      <c r="P3" s="77"/>
      <c r="Q3" s="77"/>
      <c r="R3" s="77"/>
      <c r="S3" s="77"/>
      <c r="T3" s="78"/>
    </row>
    <row r="4" spans="1:20" s="2" customFormat="1" ht="76" thickBot="1">
      <c r="B4" s="53" t="s">
        <v>10</v>
      </c>
      <c r="C4" s="49" t="s">
        <v>34</v>
      </c>
      <c r="D4" s="49" t="s">
        <v>8</v>
      </c>
      <c r="E4" s="90" t="s">
        <v>17</v>
      </c>
      <c r="F4" s="54" t="s">
        <v>11</v>
      </c>
      <c r="H4" s="48" t="s">
        <v>20</v>
      </c>
      <c r="I4" s="49" t="s">
        <v>10</v>
      </c>
      <c r="J4" s="49" t="s">
        <v>21</v>
      </c>
      <c r="K4" s="50" t="s">
        <v>22</v>
      </c>
      <c r="L4" s="51" t="s">
        <v>23</v>
      </c>
      <c r="M4" s="52" t="s">
        <v>24</v>
      </c>
      <c r="O4" s="53" t="s">
        <v>10</v>
      </c>
      <c r="P4" s="55" t="s">
        <v>32</v>
      </c>
      <c r="Q4" s="49" t="s">
        <v>31</v>
      </c>
      <c r="R4" s="50" t="s">
        <v>26</v>
      </c>
      <c r="S4" s="51" t="s">
        <v>27</v>
      </c>
      <c r="T4" s="52" t="s">
        <v>28</v>
      </c>
    </row>
    <row r="5" spans="1:20">
      <c r="B5" s="36">
        <f t="shared" ref="B5:B13" si="0">B6-1</f>
        <v>-10</v>
      </c>
      <c r="C5" s="39"/>
      <c r="D5" s="15"/>
      <c r="E5" s="15"/>
      <c r="F5" s="37"/>
      <c r="H5" s="85" t="s">
        <v>19</v>
      </c>
      <c r="I5" s="33">
        <f t="shared" ref="I5:I13" si="1">I6-1</f>
        <v>-10</v>
      </c>
      <c r="J5" s="26"/>
      <c r="K5" s="15"/>
      <c r="L5" s="29"/>
      <c r="M5" s="37"/>
      <c r="O5" s="36">
        <f t="shared" ref="O5:O13" si="2">O6-1</f>
        <v>-10</v>
      </c>
      <c r="P5" s="61"/>
      <c r="Q5" s="26"/>
      <c r="R5" s="15"/>
      <c r="S5" s="29"/>
      <c r="T5" s="37"/>
    </row>
    <row r="6" spans="1:20">
      <c r="B6" s="36">
        <f t="shared" si="0"/>
        <v>-9</v>
      </c>
      <c r="C6" s="39"/>
      <c r="D6" s="15"/>
      <c r="E6" s="15"/>
      <c r="F6" s="37"/>
      <c r="H6" s="85"/>
      <c r="I6" s="33">
        <f t="shared" si="1"/>
        <v>-9</v>
      </c>
      <c r="J6" s="26"/>
      <c r="K6" s="15"/>
      <c r="L6" s="29"/>
      <c r="M6" s="37"/>
      <c r="O6" s="36">
        <f t="shared" si="2"/>
        <v>-9</v>
      </c>
      <c r="P6" s="61"/>
      <c r="Q6" s="26"/>
      <c r="R6" s="15"/>
      <c r="S6" s="69" t="s">
        <v>29</v>
      </c>
      <c r="T6" s="37"/>
    </row>
    <row r="7" spans="1:20">
      <c r="B7" s="36">
        <f t="shared" si="0"/>
        <v>-8</v>
      </c>
      <c r="C7" s="39"/>
      <c r="D7" s="15"/>
      <c r="E7" s="15"/>
      <c r="F7" s="37"/>
      <c r="H7" s="85"/>
      <c r="I7" s="33">
        <f t="shared" si="1"/>
        <v>-8</v>
      </c>
      <c r="J7" s="26"/>
      <c r="K7" s="15"/>
      <c r="L7" s="29"/>
      <c r="M7" s="37"/>
      <c r="O7" s="36">
        <f t="shared" si="2"/>
        <v>-8</v>
      </c>
      <c r="P7" s="61"/>
      <c r="Q7" s="26"/>
      <c r="R7" s="15"/>
      <c r="S7" s="69"/>
      <c r="T7" s="37"/>
    </row>
    <row r="8" spans="1:20">
      <c r="B8" s="36">
        <f t="shared" si="0"/>
        <v>-7</v>
      </c>
      <c r="C8" s="39"/>
      <c r="D8" s="15"/>
      <c r="E8" s="15"/>
      <c r="F8" s="37"/>
      <c r="H8" s="85"/>
      <c r="I8" s="33">
        <f t="shared" si="1"/>
        <v>-7</v>
      </c>
      <c r="J8" s="26"/>
      <c r="K8" s="15"/>
      <c r="L8" s="29"/>
      <c r="M8" s="37"/>
      <c r="O8" s="36">
        <f t="shared" si="2"/>
        <v>-7</v>
      </c>
      <c r="P8" s="61"/>
      <c r="Q8" s="26"/>
      <c r="R8" s="15"/>
      <c r="S8" s="69"/>
      <c r="T8" s="37"/>
    </row>
    <row r="9" spans="1:20">
      <c r="B9" s="36">
        <f t="shared" si="0"/>
        <v>-6</v>
      </c>
      <c r="C9" s="39"/>
      <c r="D9" s="15"/>
      <c r="E9" s="15"/>
      <c r="F9" s="37"/>
      <c r="H9" s="85"/>
      <c r="I9" s="33">
        <f t="shared" si="1"/>
        <v>-6</v>
      </c>
      <c r="J9" s="26"/>
      <c r="K9" s="15"/>
      <c r="L9" s="29"/>
      <c r="M9" s="37"/>
      <c r="O9" s="36">
        <f t="shared" si="2"/>
        <v>-6</v>
      </c>
      <c r="P9" s="61"/>
      <c r="Q9" s="26"/>
      <c r="R9" s="15"/>
      <c r="S9" s="69"/>
      <c r="T9" s="37"/>
    </row>
    <row r="10" spans="1:20">
      <c r="B10" s="36">
        <f t="shared" si="0"/>
        <v>-5</v>
      </c>
      <c r="C10" s="39"/>
      <c r="D10" s="26"/>
      <c r="E10" s="15"/>
      <c r="F10" s="37"/>
      <c r="H10" s="85"/>
      <c r="I10" s="33">
        <f t="shared" si="1"/>
        <v>-5</v>
      </c>
      <c r="J10" s="26"/>
      <c r="K10" s="26"/>
      <c r="L10" s="30"/>
      <c r="M10" s="41"/>
      <c r="O10" s="36">
        <f t="shared" si="2"/>
        <v>-5</v>
      </c>
      <c r="P10" s="61"/>
      <c r="Q10" s="26"/>
      <c r="R10" s="26"/>
      <c r="S10" s="69"/>
      <c r="T10" s="41"/>
    </row>
    <row r="11" spans="1:20">
      <c r="B11" s="36">
        <f t="shared" si="0"/>
        <v>-4</v>
      </c>
      <c r="C11" s="15"/>
      <c r="D11" s="26"/>
      <c r="E11" s="15"/>
      <c r="F11" s="37"/>
      <c r="H11" s="85"/>
      <c r="I11" s="33">
        <f t="shared" si="1"/>
        <v>-4</v>
      </c>
      <c r="J11" s="26"/>
      <c r="K11" s="26"/>
      <c r="L11" s="30"/>
      <c r="M11" s="41"/>
      <c r="O11" s="36">
        <f t="shared" si="2"/>
        <v>-4</v>
      </c>
      <c r="P11" s="62"/>
      <c r="Q11" s="26"/>
      <c r="R11" s="26"/>
      <c r="S11" s="69"/>
      <c r="T11" s="41"/>
    </row>
    <row r="12" spans="1:20" ht="17" thickBot="1">
      <c r="B12" s="36">
        <f t="shared" si="0"/>
        <v>-3</v>
      </c>
      <c r="C12" s="15"/>
      <c r="D12" s="26"/>
      <c r="E12" s="15"/>
      <c r="F12" s="37"/>
      <c r="H12" s="85"/>
      <c r="I12" s="33">
        <f t="shared" si="1"/>
        <v>-3</v>
      </c>
      <c r="K12" s="26"/>
      <c r="L12" s="30"/>
      <c r="M12" s="41"/>
      <c r="O12" s="36">
        <f t="shared" si="2"/>
        <v>-3</v>
      </c>
      <c r="P12" s="62"/>
      <c r="Q12" s="26"/>
      <c r="R12" s="26"/>
      <c r="S12" s="69"/>
      <c r="T12" s="41"/>
    </row>
    <row r="13" spans="1:20">
      <c r="B13" s="34">
        <f t="shared" si="0"/>
        <v>-2</v>
      </c>
      <c r="C13" s="8"/>
      <c r="D13" s="19"/>
      <c r="E13" s="9"/>
      <c r="F13" s="10"/>
      <c r="H13" s="59"/>
      <c r="I13" s="33">
        <f t="shared" si="1"/>
        <v>-2</v>
      </c>
      <c r="J13" s="26"/>
      <c r="K13" s="26" t="str">
        <f>IF(H13&lt;&gt;"","Isolement","")</f>
        <v/>
      </c>
      <c r="L13" s="30"/>
      <c r="M13" s="41"/>
      <c r="O13" s="36">
        <f t="shared" si="2"/>
        <v>-2</v>
      </c>
      <c r="P13" s="62"/>
      <c r="Q13" s="26"/>
      <c r="R13" s="26"/>
      <c r="S13" s="30"/>
      <c r="T13" s="41"/>
    </row>
    <row r="14" spans="1:20" ht="17" thickBot="1">
      <c r="B14" s="35">
        <f>B15-1</f>
        <v>-1</v>
      </c>
      <c r="C14" s="11"/>
      <c r="D14" s="20"/>
      <c r="E14" s="12"/>
      <c r="F14" s="13"/>
      <c r="H14" s="59"/>
      <c r="I14" s="33">
        <f>I15-1</f>
        <v>-1</v>
      </c>
      <c r="J14" s="26"/>
      <c r="K14" s="27" t="str">
        <f>IF(OR(H13&lt;&gt;"",H14&lt;&gt;""),"Isolement","")</f>
        <v/>
      </c>
      <c r="L14" s="30"/>
      <c r="M14" s="41"/>
      <c r="O14" s="36">
        <f>O15-1</f>
        <v>-1</v>
      </c>
      <c r="P14" s="62"/>
      <c r="Q14" s="26"/>
      <c r="R14" s="27"/>
      <c r="S14" s="30"/>
      <c r="T14" s="41"/>
    </row>
    <row r="15" spans="1:20" ht="35" thickBot="1">
      <c r="A15" s="25" t="s">
        <v>13</v>
      </c>
      <c r="B15" s="58"/>
      <c r="C15" s="5"/>
      <c r="D15" s="21" t="s">
        <v>12</v>
      </c>
      <c r="E15" s="6"/>
      <c r="F15" s="7"/>
      <c r="H15" s="59"/>
      <c r="I15" s="33">
        <f>B15</f>
        <v>0</v>
      </c>
      <c r="J15" s="28"/>
      <c r="K15" s="27" t="str">
        <f>IF(OR(H13&lt;&gt;"",H14&lt;&gt;"",H15&lt;&gt;""),"Isolement","")</f>
        <v/>
      </c>
      <c r="L15" s="30"/>
      <c r="M15" s="41"/>
      <c r="O15" s="36">
        <f>I15</f>
        <v>0</v>
      </c>
      <c r="P15" s="62"/>
      <c r="Q15" s="28"/>
      <c r="R15" s="27" t="s">
        <v>9</v>
      </c>
      <c r="S15" s="30"/>
      <c r="T15" s="41"/>
    </row>
    <row r="16" spans="1:20">
      <c r="B16" s="34">
        <f>B15+1</f>
        <v>1</v>
      </c>
      <c r="C16" s="8"/>
      <c r="D16" s="22" t="s">
        <v>0</v>
      </c>
      <c r="E16" s="9"/>
      <c r="F16" s="14"/>
      <c r="H16" s="59"/>
      <c r="I16" s="33">
        <f>I15+1</f>
        <v>1</v>
      </c>
      <c r="J16" s="28"/>
      <c r="K16" s="27" t="str">
        <f>IF(OR(H13&lt;&gt;"",H14&lt;&gt;"",H15&lt;&gt;"",H16&lt;&gt;""),"Isolement","")</f>
        <v/>
      </c>
      <c r="L16" s="30"/>
      <c r="M16" s="41"/>
      <c r="O16" s="36">
        <f>O15+1</f>
        <v>1</v>
      </c>
      <c r="P16" s="62"/>
      <c r="Q16" s="28"/>
      <c r="R16" s="27" t="s">
        <v>9</v>
      </c>
      <c r="S16" s="30"/>
      <c r="T16" s="41"/>
    </row>
    <row r="17" spans="1:20">
      <c r="B17" s="36">
        <f t="shared" ref="B17:B24" si="3">B16+1</f>
        <v>2</v>
      </c>
      <c r="C17" s="15"/>
      <c r="D17" s="23" t="s">
        <v>1</v>
      </c>
      <c r="E17" s="16"/>
      <c r="F17" s="17"/>
      <c r="H17" s="59"/>
      <c r="I17" s="33">
        <f t="shared" ref="I17:I31" si="4">I16+1</f>
        <v>2</v>
      </c>
      <c r="J17" s="28"/>
      <c r="K17" s="27" t="str">
        <f>IF(OR(H13&lt;&gt;"",H14&lt;&gt;"",H15&lt;&gt;"",H16&lt;&gt;"",H17&lt;&gt;""),"Isolement","")</f>
        <v/>
      </c>
      <c r="L17" s="30"/>
      <c r="M17" s="41"/>
      <c r="O17" s="36">
        <f t="shared" ref="O17:O30" si="5">O16+1</f>
        <v>2</v>
      </c>
      <c r="P17" s="62"/>
      <c r="Q17" s="28"/>
      <c r="R17" s="27" t="s">
        <v>9</v>
      </c>
      <c r="S17" s="30"/>
      <c r="T17" s="41"/>
    </row>
    <row r="18" spans="1:20">
      <c r="B18" s="36">
        <f t="shared" si="3"/>
        <v>3</v>
      </c>
      <c r="C18" s="15"/>
      <c r="D18" s="23" t="s">
        <v>2</v>
      </c>
      <c r="E18" s="16"/>
      <c r="F18" s="17"/>
      <c r="H18" s="85" t="s">
        <v>19</v>
      </c>
      <c r="I18" s="33">
        <f t="shared" si="4"/>
        <v>3</v>
      </c>
      <c r="J18" s="28"/>
      <c r="K18" s="27" t="str">
        <f>IF(OR(H13&lt;&gt;"",H14&lt;&gt;"",H15&lt;&gt;"",H16&lt;&gt;"",H17&lt;&gt;""),"Isolement","")</f>
        <v/>
      </c>
      <c r="L18" s="30"/>
      <c r="M18" s="41"/>
      <c r="O18" s="36">
        <f t="shared" si="5"/>
        <v>3</v>
      </c>
      <c r="P18" s="60"/>
      <c r="Q18" s="28"/>
      <c r="R18" s="27" t="s">
        <v>9</v>
      </c>
      <c r="S18" s="30"/>
      <c r="T18" s="41"/>
    </row>
    <row r="19" spans="1:20">
      <c r="B19" s="36">
        <f t="shared" si="3"/>
        <v>4</v>
      </c>
      <c r="C19" s="15"/>
      <c r="D19" s="23" t="s">
        <v>3</v>
      </c>
      <c r="E19" s="16"/>
      <c r="F19" s="17"/>
      <c r="H19" s="85"/>
      <c r="I19" s="33">
        <f t="shared" si="4"/>
        <v>4</v>
      </c>
      <c r="J19" s="28"/>
      <c r="K19" s="27" t="str">
        <f>IF(OR(H13&lt;&gt;"",H14&lt;&gt;"",H15&lt;&gt;"",H16&lt;&gt;"",H17&lt;&gt;""),"Isolement","")</f>
        <v/>
      </c>
      <c r="L19" s="30"/>
      <c r="M19" s="41"/>
      <c r="O19" s="36">
        <f t="shared" si="5"/>
        <v>4</v>
      </c>
      <c r="P19" s="60"/>
      <c r="Q19" s="28"/>
      <c r="R19" s="27" t="s">
        <v>9</v>
      </c>
      <c r="S19" s="30"/>
      <c r="T19" s="41"/>
    </row>
    <row r="20" spans="1:20">
      <c r="B20" s="36">
        <f t="shared" si="3"/>
        <v>5</v>
      </c>
      <c r="C20" s="15"/>
      <c r="D20" s="23" t="s">
        <v>4</v>
      </c>
      <c r="E20" s="15"/>
      <c r="F20" s="17"/>
      <c r="H20" s="85"/>
      <c r="I20" s="33">
        <f t="shared" si="4"/>
        <v>5</v>
      </c>
      <c r="J20" s="28" t="str">
        <f>IF(H13&lt;&gt;"","PCR","")</f>
        <v/>
      </c>
      <c r="K20" s="27" t="str">
        <f>IF(OR(H13&lt;&gt;"",H14&lt;&gt;"",H15&lt;&gt;"",H16&lt;&gt;"",H17&lt;&gt;""),"Isolement","")</f>
        <v/>
      </c>
      <c r="L20" s="31" t="str">
        <f>IF(H13&lt;&gt;"","Isolement","")</f>
        <v/>
      </c>
      <c r="M20" s="41"/>
      <c r="O20" s="36">
        <f t="shared" si="5"/>
        <v>5</v>
      </c>
      <c r="P20" s="60"/>
      <c r="Q20" s="28"/>
      <c r="R20" s="27" t="s">
        <v>9</v>
      </c>
      <c r="S20" s="31"/>
      <c r="T20" s="41"/>
    </row>
    <row r="21" spans="1:20" ht="18" thickBot="1">
      <c r="B21" s="35">
        <f t="shared" si="3"/>
        <v>6</v>
      </c>
      <c r="C21" s="11"/>
      <c r="D21" s="24" t="s">
        <v>5</v>
      </c>
      <c r="E21" s="11"/>
      <c r="F21" s="18"/>
      <c r="H21" s="85"/>
      <c r="I21" s="33">
        <f t="shared" si="4"/>
        <v>6</v>
      </c>
      <c r="J21" s="28" t="str">
        <f t="shared" ref="J21:J24" si="6">IF(H14&lt;&gt;"","PCR","")</f>
        <v/>
      </c>
      <c r="K21" s="46" t="str">
        <f>IF(OR(H13&lt;&gt;"",H14&lt;&gt;"",H15&lt;&gt;"",H16&lt;&gt;"",H17&lt;&gt;""),"Isolement","")</f>
        <v/>
      </c>
      <c r="L21" s="31" t="str">
        <f>IF(OR(H13&lt;&gt;"",H14&lt;&gt;""),"Isolement","")</f>
        <v/>
      </c>
      <c r="M21" s="42" t="str">
        <f>IF(H13&lt;&gt;"","Levée d'isolement","")</f>
        <v/>
      </c>
      <c r="O21" s="36">
        <f t="shared" si="5"/>
        <v>6</v>
      </c>
      <c r="P21" s="60"/>
      <c r="Q21" s="28"/>
      <c r="R21" s="27" t="s">
        <v>9</v>
      </c>
      <c r="S21" s="31"/>
      <c r="T21" s="41"/>
    </row>
    <row r="22" spans="1:20" ht="51">
      <c r="B22" s="36">
        <f t="shared" si="3"/>
        <v>7</v>
      </c>
      <c r="C22" s="15"/>
      <c r="D22" s="23" t="s">
        <v>6</v>
      </c>
      <c r="E22" s="15"/>
      <c r="F22" s="40" t="s">
        <v>15</v>
      </c>
      <c r="H22" s="85"/>
      <c r="I22" s="33">
        <f t="shared" si="4"/>
        <v>7</v>
      </c>
      <c r="J22" s="28" t="str">
        <f t="shared" si="6"/>
        <v/>
      </c>
      <c r="K22" s="27" t="str">
        <f>IF(OR(H14&lt;&gt;"",H15&lt;&gt;"",H16&lt;&gt;"",H17&lt;&gt;""),"Isolement","")</f>
        <v/>
      </c>
      <c r="L22" s="31" t="str">
        <f>IF(OR(H13&lt;&gt;"",H14&lt;&gt;"",H15&lt;&gt;""),"Isolement","")</f>
        <v/>
      </c>
      <c r="M22" s="42" t="str">
        <f>IF(H14&lt;&gt;"","Levée d'isolement","")</f>
        <v/>
      </c>
      <c r="O22" s="36">
        <f t="shared" si="5"/>
        <v>7</v>
      </c>
      <c r="P22" s="60"/>
      <c r="Q22" s="28"/>
      <c r="R22" s="27" t="s">
        <v>9</v>
      </c>
      <c r="S22" s="31"/>
      <c r="T22" s="42"/>
    </row>
    <row r="23" spans="1:20" ht="17">
      <c r="B23" s="36">
        <f t="shared" si="3"/>
        <v>8</v>
      </c>
      <c r="C23" s="15"/>
      <c r="D23" s="15"/>
      <c r="E23" s="15"/>
      <c r="F23" s="37"/>
      <c r="H23" s="85"/>
      <c r="I23" s="33">
        <f t="shared" si="4"/>
        <v>8</v>
      </c>
      <c r="J23" s="28" t="str">
        <f t="shared" si="6"/>
        <v/>
      </c>
      <c r="K23" s="27" t="str">
        <f>IF(OR(H15&lt;&gt;"",H16&lt;&gt;"",H17&lt;&gt;""),"Isolement","")</f>
        <v/>
      </c>
      <c r="L23" s="31" t="str">
        <f>IF(OR(H13&lt;&gt;"",H14&lt;&gt;"",H15&lt;&gt;"",H16&lt;&gt;""),"Isolement","")</f>
        <v/>
      </c>
      <c r="M23" s="42" t="str">
        <f>IF(H15&lt;&gt;"","Levée d'isolement","")</f>
        <v/>
      </c>
      <c r="O23" s="36">
        <f t="shared" si="5"/>
        <v>8</v>
      </c>
      <c r="P23" s="60"/>
      <c r="Q23" s="28"/>
      <c r="R23" s="27" t="s">
        <v>9</v>
      </c>
      <c r="S23" s="31"/>
      <c r="T23" s="42"/>
    </row>
    <row r="24" spans="1:20" ht="18" thickBot="1">
      <c r="B24" s="35">
        <f t="shared" si="3"/>
        <v>9</v>
      </c>
      <c r="C24" s="11"/>
      <c r="D24" s="11"/>
      <c r="E24" s="11"/>
      <c r="F24" s="13"/>
      <c r="H24" s="85"/>
      <c r="I24" s="33">
        <f t="shared" si="4"/>
        <v>9</v>
      </c>
      <c r="J24" s="28" t="str">
        <f t="shared" si="6"/>
        <v/>
      </c>
      <c r="K24" s="26" t="str">
        <f>IF(OR(H16&lt;&gt;"",H17&lt;&gt;""),"Isolement","")</f>
        <v/>
      </c>
      <c r="L24" s="31" t="str">
        <f>IF(OR(H13&lt;&gt;"",H14&lt;&gt;"",H15&lt;&gt;"",H16&lt;&gt;"",H17&lt;&gt;""),"Isolement","")</f>
        <v/>
      </c>
      <c r="M24" s="42" t="str">
        <f>IF(H16&lt;&gt;"","Levée d'isolement","")</f>
        <v/>
      </c>
      <c r="O24" s="36">
        <f t="shared" si="5"/>
        <v>9</v>
      </c>
      <c r="P24" s="60"/>
      <c r="Q24" s="28" t="str">
        <f>IF(P18&lt;&gt;"","PCR","")</f>
        <v/>
      </c>
      <c r="R24" s="27" t="s">
        <v>9</v>
      </c>
      <c r="S24" s="31"/>
      <c r="T24" s="42"/>
    </row>
    <row r="25" spans="1:20" ht="17">
      <c r="B25" s="33"/>
      <c r="H25" s="85"/>
      <c r="I25" s="33">
        <f t="shared" si="4"/>
        <v>10</v>
      </c>
      <c r="J25" s="28"/>
      <c r="K25" s="26" t="str">
        <f>IF(H17&lt;&gt;"","Isolement","")</f>
        <v/>
      </c>
      <c r="L25" s="31" t="str">
        <f>IF(OR(H13&lt;&gt;"",H14&lt;&gt;"",H15&lt;&gt;"",H16&lt;&gt;"",H17&lt;&gt;""),"Isolement","")</f>
        <v/>
      </c>
      <c r="M25" s="42" t="str">
        <f>IF(H17&lt;&gt;"","Levée d'isolement","")</f>
        <v/>
      </c>
      <c r="O25" s="36">
        <f t="shared" si="5"/>
        <v>10</v>
      </c>
      <c r="P25" s="62"/>
      <c r="Q25" s="28" t="str">
        <f t="shared" ref="Q25:Q31" si="7">IF(P19&lt;&gt;"","PCR","")</f>
        <v/>
      </c>
      <c r="R25" s="27" t="s">
        <v>9</v>
      </c>
      <c r="S25" s="31"/>
      <c r="T25" s="42" t="str">
        <f t="shared" ref="T25:T31" si="8">IF(P18&lt;&gt;"","Levée d'isolement","")</f>
        <v/>
      </c>
    </row>
    <row r="26" spans="1:20" ht="18" thickBot="1">
      <c r="B26" s="33"/>
      <c r="H26" s="85"/>
      <c r="I26" s="33">
        <f t="shared" si="4"/>
        <v>11</v>
      </c>
      <c r="J26" s="28"/>
      <c r="K26" s="15"/>
      <c r="L26" s="31" t="str">
        <f>IF(OR(H13&lt;&gt;"",H14&lt;&gt;"",H15&lt;&gt;"",H16&lt;&gt;"",H17&lt;&gt;""),"Isolement","")</f>
        <v/>
      </c>
      <c r="M26" s="42"/>
      <c r="O26" s="36">
        <f t="shared" si="5"/>
        <v>11</v>
      </c>
      <c r="P26" s="62"/>
      <c r="Q26" s="28" t="str">
        <f t="shared" si="7"/>
        <v/>
      </c>
      <c r="R26" s="27" t="str">
        <f>IF(OR(P19&lt;&gt;"",P20&lt;&gt;"",P21&lt;&gt;"",P22&lt;&gt;"",P23&lt;&gt;"",P24&lt;&gt;""),"Isolement","")</f>
        <v/>
      </c>
      <c r="S26" s="31"/>
      <c r="T26" s="42" t="str">
        <f t="shared" si="8"/>
        <v/>
      </c>
    </row>
    <row r="27" spans="1:20" ht="22" thickBot="1">
      <c r="A27" s="15"/>
      <c r="B27" s="73" t="s">
        <v>14</v>
      </c>
      <c r="C27" s="74"/>
      <c r="D27" s="74"/>
      <c r="E27" s="74"/>
      <c r="F27" s="75"/>
      <c r="H27" s="85"/>
      <c r="I27" s="33">
        <f t="shared" si="4"/>
        <v>12</v>
      </c>
      <c r="J27" s="26"/>
      <c r="K27" s="15"/>
      <c r="L27" s="31" t="str">
        <f>IF(OR(,H14&lt;&gt;"",H15&lt;&gt;"",H16&lt;&gt;"",H17&lt;&gt;""),"Isolement","")</f>
        <v/>
      </c>
      <c r="M27" s="37"/>
      <c r="O27" s="36">
        <f t="shared" si="5"/>
        <v>12</v>
      </c>
      <c r="P27" s="62"/>
      <c r="Q27" s="28" t="str">
        <f t="shared" si="7"/>
        <v/>
      </c>
      <c r="R27" s="27" t="str">
        <f>IF(OR(P20&lt;&gt;"",P21&lt;&gt;"",P22&lt;&gt;"",P23&lt;&gt;"",P24&lt;&gt;""),"Isolement","")</f>
        <v/>
      </c>
      <c r="S27" s="31"/>
      <c r="T27" s="42" t="str">
        <f t="shared" si="8"/>
        <v/>
      </c>
    </row>
    <row r="28" spans="1:20" ht="35" thickBot="1">
      <c r="A28" s="38"/>
      <c r="B28" s="53" t="s">
        <v>10</v>
      </c>
      <c r="C28" s="49" t="s">
        <v>11</v>
      </c>
      <c r="D28" s="5"/>
      <c r="E28" s="5"/>
      <c r="F28" s="56"/>
      <c r="H28" s="85"/>
      <c r="I28" s="33">
        <f t="shared" si="4"/>
        <v>13</v>
      </c>
      <c r="J28" s="15"/>
      <c r="K28" s="15"/>
      <c r="L28" s="31" t="str">
        <f>IF(OR(H15&lt;&gt;"",H16&lt;&gt;"",H17&lt;&gt;""),"Isolement","")</f>
        <v/>
      </c>
      <c r="M28" s="37"/>
      <c r="O28" s="36">
        <f t="shared" si="5"/>
        <v>13</v>
      </c>
      <c r="P28" s="62"/>
      <c r="Q28" s="28" t="str">
        <f t="shared" si="7"/>
        <v/>
      </c>
      <c r="R28" s="27" t="str">
        <f>IF(OR(P21&lt;&gt;"",P22&lt;&gt;"",P23&lt;&gt;"",P24&lt;&gt;""),"Isolement","")</f>
        <v/>
      </c>
      <c r="S28" s="31"/>
      <c r="T28" s="42" t="str">
        <f t="shared" si="8"/>
        <v/>
      </c>
    </row>
    <row r="29" spans="1:20" ht="17">
      <c r="A29" s="15"/>
      <c r="B29" s="34">
        <f>B30-1</f>
        <v>-2</v>
      </c>
      <c r="C29" s="8"/>
      <c r="D29" s="8"/>
      <c r="E29" s="8"/>
      <c r="F29" s="10"/>
      <c r="H29" s="85"/>
      <c r="I29" s="33">
        <f t="shared" si="4"/>
        <v>14</v>
      </c>
      <c r="J29" s="15"/>
      <c r="K29" s="15"/>
      <c r="L29" s="31" t="str">
        <f>IF(OR(H16&lt;&gt;"",H17&lt;&gt;""),"Isolement","")</f>
        <v/>
      </c>
      <c r="M29" s="37"/>
      <c r="O29" s="36">
        <f t="shared" si="5"/>
        <v>14</v>
      </c>
      <c r="P29" s="61"/>
      <c r="Q29" s="28" t="str">
        <f t="shared" si="7"/>
        <v/>
      </c>
      <c r="R29" s="27" t="str">
        <f>IF(OR(P22&lt;&gt;"",P23&lt;&gt;"",P24&lt;&gt;""),"Isolement","")</f>
        <v/>
      </c>
      <c r="S29" s="31"/>
      <c r="T29" s="42" t="str">
        <f t="shared" si="8"/>
        <v/>
      </c>
    </row>
    <row r="30" spans="1:20" ht="18" thickBot="1">
      <c r="A30" s="15"/>
      <c r="B30" s="36">
        <f>B31-1</f>
        <v>-1</v>
      </c>
      <c r="C30" s="15"/>
      <c r="D30" s="15"/>
      <c r="E30" s="15"/>
      <c r="F30" s="37"/>
      <c r="H30" s="85"/>
      <c r="I30" s="33">
        <f t="shared" si="4"/>
        <v>15</v>
      </c>
      <c r="J30" s="15"/>
      <c r="K30" s="15"/>
      <c r="L30" s="31" t="str">
        <f>IF(H17&lt;&gt;"","Isolement","")</f>
        <v/>
      </c>
      <c r="M30" s="37"/>
      <c r="O30" s="36">
        <f t="shared" si="5"/>
        <v>15</v>
      </c>
      <c r="P30" s="61"/>
      <c r="Q30" s="28" t="str">
        <f t="shared" si="7"/>
        <v/>
      </c>
      <c r="R30" s="27" t="str">
        <f>IF(OR(P23&lt;&gt;"",P24&lt;&gt;""),"Isolement","")</f>
        <v/>
      </c>
      <c r="S30" s="31"/>
      <c r="T30" s="42" t="str">
        <f t="shared" si="8"/>
        <v/>
      </c>
    </row>
    <row r="31" spans="1:20" ht="35" thickBot="1">
      <c r="A31" s="64" t="s">
        <v>33</v>
      </c>
      <c r="B31" s="68"/>
      <c r="C31" s="65" t="s">
        <v>9</v>
      </c>
      <c r="D31" s="70" t="s">
        <v>16</v>
      </c>
      <c r="E31" s="71"/>
      <c r="F31" s="72"/>
      <c r="H31" s="86"/>
      <c r="I31" s="47">
        <f t="shared" si="4"/>
        <v>16</v>
      </c>
      <c r="J31" s="11"/>
      <c r="K31" s="11"/>
      <c r="L31" s="32"/>
      <c r="M31" s="13"/>
      <c r="O31" s="35">
        <f t="shared" ref="O31" si="9">O30+1</f>
        <v>16</v>
      </c>
      <c r="P31" s="63"/>
      <c r="Q31" s="43" t="str">
        <f t="shared" si="7"/>
        <v/>
      </c>
      <c r="R31" s="44" t="str">
        <f>IF(P24&lt;&gt;"","Isolement","")</f>
        <v/>
      </c>
      <c r="S31" s="32"/>
      <c r="T31" s="45" t="str">
        <f t="shared" si="8"/>
        <v/>
      </c>
    </row>
    <row r="32" spans="1:20">
      <c r="A32" s="15"/>
      <c r="B32" s="36">
        <f>B31+1</f>
        <v>1</v>
      </c>
      <c r="C32" s="66" t="s">
        <v>9</v>
      </c>
      <c r="D32" s="70"/>
      <c r="E32" s="71"/>
      <c r="F32" s="72"/>
    </row>
    <row r="33" spans="1:8">
      <c r="A33" s="15"/>
      <c r="B33" s="36">
        <f t="shared" ref="B33:B39" si="10">B32+1</f>
        <v>2</v>
      </c>
      <c r="C33" s="66" t="s">
        <v>9</v>
      </c>
      <c r="D33" s="70"/>
      <c r="E33" s="71"/>
      <c r="F33" s="72"/>
    </row>
    <row r="34" spans="1:8">
      <c r="A34" s="15"/>
      <c r="B34" s="36">
        <f t="shared" si="10"/>
        <v>3</v>
      </c>
      <c r="C34" s="66" t="s">
        <v>9</v>
      </c>
      <c r="D34" s="70"/>
      <c r="E34" s="71"/>
      <c r="F34" s="72"/>
    </row>
    <row r="35" spans="1:8">
      <c r="A35" s="15"/>
      <c r="B35" s="36">
        <f t="shared" si="10"/>
        <v>4</v>
      </c>
      <c r="C35" s="66" t="s">
        <v>9</v>
      </c>
      <c r="D35" s="70"/>
      <c r="E35" s="71"/>
      <c r="F35" s="72"/>
      <c r="H35" s="3"/>
    </row>
    <row r="36" spans="1:8">
      <c r="A36" s="15"/>
      <c r="B36" s="36">
        <f t="shared" si="10"/>
        <v>5</v>
      </c>
      <c r="C36" s="66" t="s">
        <v>9</v>
      </c>
      <c r="D36" s="70"/>
      <c r="E36" s="71"/>
      <c r="F36" s="72"/>
    </row>
    <row r="37" spans="1:8" ht="17" thickBot="1">
      <c r="A37" s="15"/>
      <c r="B37" s="35">
        <f t="shared" si="10"/>
        <v>6</v>
      </c>
      <c r="C37" s="67" t="s">
        <v>9</v>
      </c>
      <c r="D37" s="70"/>
      <c r="E37" s="71"/>
      <c r="F37" s="72"/>
    </row>
    <row r="38" spans="1:8">
      <c r="A38" s="15"/>
      <c r="B38" s="36">
        <f t="shared" si="10"/>
        <v>7</v>
      </c>
      <c r="C38" s="57"/>
      <c r="D38" s="15"/>
      <c r="E38" s="15"/>
      <c r="F38" s="37"/>
    </row>
    <row r="39" spans="1:8" ht="17" thickBot="1">
      <c r="A39" s="15"/>
      <c r="B39" s="35">
        <f t="shared" si="10"/>
        <v>8</v>
      </c>
      <c r="C39" s="11"/>
      <c r="D39" s="11"/>
      <c r="E39" s="11"/>
      <c r="F39" s="13"/>
    </row>
    <row r="40" spans="1:8">
      <c r="A40" s="15"/>
      <c r="B40" s="4"/>
    </row>
    <row r="41" spans="1:8">
      <c r="B41" s="4"/>
    </row>
    <row r="42" spans="1:8">
      <c r="B42" s="4"/>
    </row>
    <row r="43" spans="1:8">
      <c r="B43" s="4"/>
    </row>
  </sheetData>
  <sheetProtection sheet="1" objects="1" scenarios="1"/>
  <mergeCells count="10">
    <mergeCell ref="S6:S12"/>
    <mergeCell ref="D31:F37"/>
    <mergeCell ref="B27:F27"/>
    <mergeCell ref="O3:T3"/>
    <mergeCell ref="O2:T2"/>
    <mergeCell ref="B2:F3"/>
    <mergeCell ref="H5:H12"/>
    <mergeCell ref="H18:H31"/>
    <mergeCell ref="H2:M2"/>
    <mergeCell ref="H3:M3"/>
  </mergeCells>
  <conditionalFormatting sqref="K13:K25">
    <cfRule type="containsText" dxfId="16" priority="18" operator="containsText" text="Isolement">
      <formula>NOT(ISERROR(SEARCH("Isolement",K13)))</formula>
    </cfRule>
  </conditionalFormatting>
  <conditionalFormatting sqref="L20">
    <cfRule type="containsText" dxfId="15" priority="17" operator="containsText" text="Isolement">
      <formula>NOT(ISERROR(SEARCH("Isolement",L20)))</formula>
    </cfRule>
  </conditionalFormatting>
  <conditionalFormatting sqref="L21:L27">
    <cfRule type="containsText" dxfId="14" priority="16" operator="containsText" text="Isolement">
      <formula>NOT(ISERROR(SEARCH("Isolement",L21)))</formula>
    </cfRule>
  </conditionalFormatting>
  <conditionalFormatting sqref="L28:L30">
    <cfRule type="containsText" dxfId="13" priority="15" operator="containsText" text="Isolement">
      <formula>NOT(ISERROR(SEARCH("Isolement",L28)))</formula>
    </cfRule>
  </conditionalFormatting>
  <conditionalFormatting sqref="M21:M26">
    <cfRule type="containsText" dxfId="12" priority="14" operator="containsText" text="Levée d'isolement">
      <formula>NOT(ISERROR(SEARCH("Levée d'isolement",M21)))</formula>
    </cfRule>
  </conditionalFormatting>
  <conditionalFormatting sqref="R13:R25">
    <cfRule type="containsText" dxfId="11" priority="13" operator="containsText" text="Isolement">
      <formula>NOT(ISERROR(SEARCH("Isolement",R13)))</formula>
    </cfRule>
  </conditionalFormatting>
  <conditionalFormatting sqref="S20">
    <cfRule type="containsText" dxfId="10" priority="12" operator="containsText" text="Isolement">
      <formula>NOT(ISERROR(SEARCH("Isolement",S20)))</formula>
    </cfRule>
  </conditionalFormatting>
  <conditionalFormatting sqref="S21:S27">
    <cfRule type="containsText" dxfId="9" priority="11" operator="containsText" text="Isolement">
      <formula>NOT(ISERROR(SEARCH("Isolement",S21)))</formula>
    </cfRule>
  </conditionalFormatting>
  <conditionalFormatting sqref="S28:S30">
    <cfRule type="containsText" dxfId="8" priority="10" operator="containsText" text="Isolement">
      <formula>NOT(ISERROR(SEARCH("Isolement",S28)))</formula>
    </cfRule>
  </conditionalFormatting>
  <conditionalFormatting sqref="T22:T24 T26">
    <cfRule type="containsText" dxfId="7" priority="9" operator="containsText" text="Levée d'isolement">
      <formula>NOT(ISERROR(SEARCH("Levée d'isolement",T22)))</formula>
    </cfRule>
  </conditionalFormatting>
  <conditionalFormatting sqref="R26:R31">
    <cfRule type="containsText" dxfId="6" priority="8" operator="containsText" text="Isolement">
      <formula>NOT(ISERROR(SEARCH("Isolement",R26)))</formula>
    </cfRule>
  </conditionalFormatting>
  <conditionalFormatting sqref="T27">
    <cfRule type="containsText" dxfId="5" priority="7" operator="containsText" text="Levée d'isolement">
      <formula>NOT(ISERROR(SEARCH("Levée d'isolement",T27)))</formula>
    </cfRule>
  </conditionalFormatting>
  <conditionalFormatting sqref="T28">
    <cfRule type="containsText" dxfId="4" priority="6" operator="containsText" text="Levée d'isolement">
      <formula>NOT(ISERROR(SEARCH("Levée d'isolement",T28)))</formula>
    </cfRule>
  </conditionalFormatting>
  <conditionalFormatting sqref="T29">
    <cfRule type="containsText" dxfId="3" priority="5" operator="containsText" text="Levée d'isolement">
      <formula>NOT(ISERROR(SEARCH("Levée d'isolement",T29)))</formula>
    </cfRule>
  </conditionalFormatting>
  <conditionalFormatting sqref="T30">
    <cfRule type="containsText" dxfId="2" priority="4" operator="containsText" text="Levée d'isolement">
      <formula>NOT(ISERROR(SEARCH("Levée d'isolement",T30)))</formula>
    </cfRule>
  </conditionalFormatting>
  <conditionalFormatting sqref="T31">
    <cfRule type="containsText" dxfId="1" priority="3" operator="containsText" text="Levée d'isolement">
      <formula>NOT(ISERROR(SEARCH("Levée d'isolement",T31)))</formula>
    </cfRule>
  </conditionalFormatting>
  <conditionalFormatting sqref="T25">
    <cfRule type="containsText" dxfId="0" priority="1" operator="containsText" text="Levée d'isolement">
      <formula>NOT(ISERROR(SEARCH("Levée d'isolement",T25)))</formula>
    </cfRule>
  </conditionalFormatting>
  <hyperlinks>
    <hyperlink ref="O2:T2" r:id="rId1" display="Cas contact au domicile" xr:uid="{484FE4D8-CFD4-1C44-8361-316CE0EDECF4}"/>
    <hyperlink ref="B2:F3" r:id="rId2" display="Cas index symptomatique" xr:uid="{357837D4-F729-B04C-9D1F-FD545E2B7CEC}"/>
    <hyperlink ref="H3:M3" r:id="rId3" display="Définition des cas contacts" xr:uid="{5644061C-228D-2E4E-93E7-241F9AAB945C}"/>
    <hyperlink ref="E4" r:id="rId4" xr:uid="{EB4E2379-021B-2C47-8B91-4DA8AD7BB64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boree.eu</dc:creator>
  <cp:keywords/>
  <dc:description/>
  <cp:lastModifiedBy>Stéphane Fraize</cp:lastModifiedBy>
  <dcterms:created xsi:type="dcterms:W3CDTF">2020-09-13T08:23:00Z</dcterms:created>
  <dcterms:modified xsi:type="dcterms:W3CDTF">2020-09-13T20:56:23Z</dcterms:modified>
  <cp:category/>
</cp:coreProperties>
</file>